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ifes\Previdencia\Calculadoras 2023\Novas Calculadoras novo SM\Publicas\"/>
    </mc:Choice>
  </mc:AlternateContent>
  <xr:revisionPtr revIDLastSave="0" documentId="13_ncr:1_{57531E5E-5E13-4A37-830E-EEB85776481E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Acúmu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Q12" i="1" s="1"/>
  <c r="R12" i="1" s="1"/>
  <c r="G7" i="1" s="1"/>
  <c r="D8" i="1" l="1"/>
  <c r="E10" i="1"/>
  <c r="E9" i="1"/>
  <c r="E8" i="1"/>
  <c r="Q13" i="1" l="1"/>
  <c r="R13" i="1" s="1"/>
  <c r="G8" i="1" s="1"/>
  <c r="D9" i="1"/>
  <c r="E11" i="1"/>
  <c r="Q15" i="1"/>
  <c r="Q14" i="1"/>
  <c r="D10" i="1"/>
  <c r="R15" i="1" l="1"/>
  <c r="G10" i="1" s="1"/>
  <c r="R14" i="1"/>
  <c r="G9" i="1" s="1"/>
  <c r="Q16" i="1"/>
  <c r="G11" i="1" s="1"/>
  <c r="G13" i="1" l="1"/>
  <c r="G14" i="1" s="1"/>
  <c r="G15" i="1" s="1"/>
</calcChain>
</file>

<file path=xl/sharedStrings.xml><?xml version="1.0" encoding="utf-8"?>
<sst xmlns="http://schemas.openxmlformats.org/spreadsheetml/2006/main" count="12" uniqueCount="12">
  <si>
    <t>Salário-Mínimo=</t>
  </si>
  <si>
    <t>acima de</t>
  </si>
  <si>
    <t>Perda=</t>
  </si>
  <si>
    <t>Redução=</t>
  </si>
  <si>
    <t>de</t>
  </si>
  <si>
    <t>a</t>
  </si>
  <si>
    <t>redutor</t>
  </si>
  <si>
    <t>recebe</t>
  </si>
  <si>
    <t>Valor original do 2ª benefício=</t>
  </si>
  <si>
    <t>Valor do 2º benefício após a EC103=</t>
  </si>
  <si>
    <t>Salário Mínimo</t>
  </si>
  <si>
    <t>Redução do 2º Benefício Previdenciário em maio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</si>
</sst>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7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color indexed="9"/>
      <name val="Arial"/>
    </font>
    <font>
      <sz val="10"/>
      <color indexed="10"/>
      <name val="Arial"/>
    </font>
    <font>
      <sz val="10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164" fontId="3" fillId="0" borderId="0" xfId="0" applyNumberFormat="1" applyFont="1" applyProtection="1"/>
    <xf numFmtId="0" fontId="0" fillId="0" borderId="0" xfId="0" applyProtection="1"/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164" fontId="3" fillId="0" borderId="0" xfId="0" applyNumberFormat="1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right"/>
    </xf>
    <xf numFmtId="164" fontId="5" fillId="0" borderId="0" xfId="0" applyNumberFormat="1" applyFont="1" applyProtection="1"/>
    <xf numFmtId="0" fontId="6" fillId="0" borderId="0" xfId="0" applyFont="1" applyFill="1" applyBorder="1" applyProtection="1"/>
    <xf numFmtId="164" fontId="0" fillId="0" borderId="1" xfId="0" applyNumberFormat="1" applyBorder="1" applyAlignment="1" applyProtection="1">
      <alignment horizontal="center"/>
    </xf>
    <xf numFmtId="9" fontId="3" fillId="0" borderId="1" xfId="0" applyNumberFormat="1" applyFont="1" applyBorder="1" applyAlignment="1" applyProtection="1">
      <alignment horizontal="center"/>
    </xf>
    <xf numFmtId="164" fontId="6" fillId="0" borderId="0" xfId="0" applyNumberFormat="1" applyFont="1" applyFill="1" applyBorder="1" applyProtection="1"/>
    <xf numFmtId="9" fontId="0" fillId="0" borderId="1" xfId="0" applyNumberFormat="1" applyBorder="1" applyAlignment="1" applyProtection="1">
      <alignment horizontal="center"/>
    </xf>
    <xf numFmtId="0" fontId="5" fillId="0" borderId="0" xfId="0" applyFont="1" applyProtection="1"/>
    <xf numFmtId="0" fontId="2" fillId="0" borderId="1" xfId="0" applyFont="1" applyBorder="1" applyAlignment="1" applyProtection="1">
      <alignment horizontal="right"/>
    </xf>
    <xf numFmtId="164" fontId="0" fillId="0" borderId="1" xfId="0" applyNumberFormat="1" applyBorder="1" applyProtection="1"/>
    <xf numFmtId="0" fontId="4" fillId="0" borderId="1" xfId="0" applyFont="1" applyBorder="1" applyAlignment="1" applyProtection="1">
      <alignment horizontal="right"/>
    </xf>
    <xf numFmtId="164" fontId="4" fillId="0" borderId="1" xfId="0" applyNumberFormat="1" applyFont="1" applyBorder="1" applyProtection="1"/>
    <xf numFmtId="10" fontId="4" fillId="0" borderId="1" xfId="0" applyNumberFormat="1" applyFont="1" applyBorder="1" applyProtection="1"/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533400</xdr:colOff>
      <xdr:row>2</xdr:row>
      <xdr:rowOff>142875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C04EB980-B944-48AE-9909-4E576A66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334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41"/>
  <sheetViews>
    <sheetView tabSelected="1" zoomScale="150" zoomScaleNormal="150" workbookViewId="0">
      <selection activeCell="G4" sqref="G4"/>
    </sheetView>
  </sheetViews>
  <sheetFormatPr defaultRowHeight="12.75" x14ac:dyDescent="0.2"/>
  <cols>
    <col min="3" max="3" width="1.28515625" customWidth="1"/>
    <col min="4" max="4" width="12.85546875" customWidth="1"/>
    <col min="5" max="5" width="11.28515625" bestFit="1" customWidth="1"/>
    <col min="6" max="6" width="10.28515625" customWidth="1"/>
    <col min="7" max="7" width="17" customWidth="1"/>
    <col min="12" max="12" width="19" bestFit="1" customWidth="1"/>
    <col min="13" max="13" width="11.85546875" bestFit="1" customWidth="1"/>
    <col min="14" max="14" width="14" bestFit="1" customWidth="1"/>
    <col min="15" max="15" width="11.7109375" bestFit="1" customWidth="1"/>
    <col min="17" max="17" width="10.7109375" bestFit="1" customWidth="1"/>
    <col min="18" max="18" width="11.42578125" bestFit="1" customWidth="1"/>
    <col min="19" max="20" width="10.7109375" bestFit="1" customWidth="1"/>
  </cols>
  <sheetData>
    <row r="1" spans="1:70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x14ac:dyDescent="0.2">
      <c r="A2" s="2"/>
      <c r="B2" s="5"/>
      <c r="C2" s="2"/>
      <c r="D2" s="6" t="s">
        <v>11</v>
      </c>
      <c r="E2" s="7"/>
      <c r="F2" s="7"/>
      <c r="G2" s="8"/>
      <c r="H2" s="2"/>
      <c r="I2" s="2"/>
      <c r="J2" s="2"/>
      <c r="K2" s="3"/>
      <c r="L2" s="4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spans="1:70" x14ac:dyDescent="0.2">
      <c r="A3" s="2"/>
      <c r="B3" s="5"/>
      <c r="C3" s="2"/>
      <c r="D3" s="2"/>
      <c r="E3" s="2"/>
      <c r="F3" s="2"/>
      <c r="G3" s="2"/>
      <c r="H3" s="2"/>
      <c r="I3" s="2"/>
      <c r="J3" s="2"/>
      <c r="K3" s="3"/>
      <c r="L3" s="3"/>
      <c r="M3" s="9"/>
      <c r="N3" s="3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x14ac:dyDescent="0.2">
      <c r="A4" s="2"/>
      <c r="B4" s="2"/>
      <c r="C4" s="2"/>
      <c r="D4" s="10" t="s">
        <v>8</v>
      </c>
      <c r="E4" s="11"/>
      <c r="F4" s="12"/>
      <c r="G4" s="1">
        <v>10000</v>
      </c>
      <c r="H4" s="2"/>
      <c r="I4" s="2"/>
      <c r="J4" s="2"/>
      <c r="K4" s="3"/>
      <c r="L4" s="4"/>
      <c r="M4" s="13"/>
      <c r="N4" s="13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3"/>
      <c r="L5" s="4"/>
      <c r="M5" s="14">
        <v>2023</v>
      </c>
      <c r="N5" s="13"/>
      <c r="O5" s="1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</row>
    <row r="6" spans="1:70" x14ac:dyDescent="0.2">
      <c r="A6" s="2"/>
      <c r="B6" s="2"/>
      <c r="C6" s="2"/>
      <c r="D6" s="15" t="s">
        <v>4</v>
      </c>
      <c r="E6" s="15" t="s">
        <v>5</v>
      </c>
      <c r="F6" s="15" t="s">
        <v>6</v>
      </c>
      <c r="G6" s="15" t="s">
        <v>7</v>
      </c>
      <c r="H6" s="2"/>
      <c r="I6" s="2"/>
      <c r="J6" s="2"/>
      <c r="K6" s="3"/>
      <c r="L6" s="4"/>
      <c r="M6" s="14" t="s">
        <v>10</v>
      </c>
      <c r="N6" s="13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x14ac:dyDescent="0.2">
      <c r="A7" s="2"/>
      <c r="B7" s="2"/>
      <c r="C7" s="2"/>
      <c r="D7" s="15">
        <v>0</v>
      </c>
      <c r="E7" s="15">
        <f>M7</f>
        <v>1320</v>
      </c>
      <c r="F7" s="16">
        <v>1</v>
      </c>
      <c r="G7" s="15">
        <f>IF(R12&gt;0,R12*F7,0)</f>
        <v>1320</v>
      </c>
      <c r="H7" s="2"/>
      <c r="I7" s="2"/>
      <c r="J7" s="2"/>
      <c r="K7" s="3"/>
      <c r="L7" s="4" t="s">
        <v>0</v>
      </c>
      <c r="M7" s="17">
        <v>1320</v>
      </c>
      <c r="N7" s="13"/>
      <c r="O7" s="1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0" x14ac:dyDescent="0.2">
      <c r="A8" s="2"/>
      <c r="B8" s="2"/>
      <c r="C8" s="2"/>
      <c r="D8" s="15">
        <f>E7+0.01</f>
        <v>1320.01</v>
      </c>
      <c r="E8" s="15">
        <f>E7*2</f>
        <v>2640</v>
      </c>
      <c r="F8" s="18">
        <v>0.6</v>
      </c>
      <c r="G8" s="15">
        <f>IF(R13&gt;0,R13*F8,0)</f>
        <v>791.99400000000003</v>
      </c>
      <c r="H8" s="2"/>
      <c r="I8" s="2"/>
      <c r="J8" s="2"/>
      <c r="K8" s="3"/>
      <c r="L8" s="4"/>
      <c r="M8" s="13"/>
      <c r="N8" s="13"/>
      <c r="O8" s="1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</row>
    <row r="9" spans="1:70" x14ac:dyDescent="0.2">
      <c r="A9" s="2"/>
      <c r="B9" s="2"/>
      <c r="C9" s="2"/>
      <c r="D9" s="15">
        <f>E8+0.01</f>
        <v>2640.01</v>
      </c>
      <c r="E9" s="15">
        <f>E7*3</f>
        <v>3960</v>
      </c>
      <c r="F9" s="18">
        <v>0.4</v>
      </c>
      <c r="G9" s="15">
        <f>IF(R14&gt;0,R14*F9,0)</f>
        <v>527.99599999999998</v>
      </c>
      <c r="H9" s="2"/>
      <c r="I9" s="2"/>
      <c r="J9" s="2"/>
      <c r="K9" s="3"/>
      <c r="L9" s="4"/>
      <c r="M9" s="13"/>
      <c r="N9" s="13"/>
      <c r="O9" s="1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</row>
    <row r="10" spans="1:70" x14ac:dyDescent="0.2">
      <c r="A10" s="2"/>
      <c r="B10" s="2"/>
      <c r="C10" s="2"/>
      <c r="D10" s="15">
        <f>E9+0.01</f>
        <v>3960.01</v>
      </c>
      <c r="E10" s="15">
        <f>E7*4</f>
        <v>5280</v>
      </c>
      <c r="F10" s="18">
        <v>0.2</v>
      </c>
      <c r="G10" s="15">
        <f>IF(R15&gt;0,R15*F10,0)</f>
        <v>263.99799999999999</v>
      </c>
      <c r="H10" s="2"/>
      <c r="I10" s="2"/>
      <c r="J10" s="2"/>
      <c r="K10" s="3"/>
      <c r="L10" s="4"/>
      <c r="M10" s="13"/>
      <c r="N10" s="13"/>
      <c r="O10" s="1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0" x14ac:dyDescent="0.2">
      <c r="A11" s="2"/>
      <c r="B11" s="2"/>
      <c r="C11" s="2"/>
      <c r="D11" s="15" t="s">
        <v>1</v>
      </c>
      <c r="E11" s="15">
        <f>E10+0.01</f>
        <v>5280.01</v>
      </c>
      <c r="F11" s="18">
        <v>0.1</v>
      </c>
      <c r="G11" s="15">
        <f>IF(G4&gt;E11,Q16*F11,0)</f>
        <v>471.99900000000002</v>
      </c>
      <c r="H11" s="2"/>
      <c r="I11" s="2"/>
      <c r="J11" s="2"/>
      <c r="K11" s="3"/>
      <c r="L11" s="3"/>
      <c r="M11" s="19"/>
      <c r="N11" s="19"/>
      <c r="O11" s="19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</row>
    <row r="12" spans="1:7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3"/>
      <c r="L12" s="3"/>
      <c r="M12" s="19"/>
      <c r="N12" s="19"/>
      <c r="O12" s="19"/>
      <c r="P12" s="3"/>
      <c r="Q12" s="4">
        <f>MIN(G4,E7)</f>
        <v>1320</v>
      </c>
      <c r="R12" s="4">
        <f>Q12-D7</f>
        <v>1320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</row>
    <row r="13" spans="1:70" x14ac:dyDescent="0.2">
      <c r="A13" s="2"/>
      <c r="B13" s="2"/>
      <c r="C13" s="2"/>
      <c r="D13" s="20" t="s">
        <v>9</v>
      </c>
      <c r="E13" s="20"/>
      <c r="F13" s="20"/>
      <c r="G13" s="21">
        <f>SUM(G7:G11)</f>
        <v>3375.9870000000001</v>
      </c>
      <c r="H13" s="2"/>
      <c r="I13" s="2"/>
      <c r="J13" s="2"/>
      <c r="K13" s="3"/>
      <c r="L13" s="3"/>
      <c r="M13" s="3"/>
      <c r="N13" s="3"/>
      <c r="O13" s="3"/>
      <c r="P13" s="3"/>
      <c r="Q13" s="4">
        <f>MIN(G4,E8)</f>
        <v>2640</v>
      </c>
      <c r="R13" s="4">
        <f>Q13-D8</f>
        <v>1319.99</v>
      </c>
      <c r="S13" s="4"/>
      <c r="T13" s="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</row>
    <row r="14" spans="1:70" x14ac:dyDescent="0.2">
      <c r="A14" s="2"/>
      <c r="B14" s="2"/>
      <c r="C14" s="2"/>
      <c r="D14" s="22" t="s">
        <v>3</v>
      </c>
      <c r="E14" s="22"/>
      <c r="F14" s="22"/>
      <c r="G14" s="23">
        <f>G4-G13</f>
        <v>6624.0129999999999</v>
      </c>
      <c r="H14" s="2"/>
      <c r="I14" s="2"/>
      <c r="J14" s="2"/>
      <c r="K14" s="3"/>
      <c r="L14" s="3"/>
      <c r="M14" s="3"/>
      <c r="N14" s="3"/>
      <c r="O14" s="3"/>
      <c r="P14" s="3"/>
      <c r="Q14" s="4">
        <f>MIN(G4,E9)</f>
        <v>3960</v>
      </c>
      <c r="R14" s="4">
        <f>Q14-D9</f>
        <v>1319.9899999999998</v>
      </c>
      <c r="S14" s="4"/>
      <c r="T14" s="4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0" x14ac:dyDescent="0.2">
      <c r="A15" s="2"/>
      <c r="B15" s="2"/>
      <c r="C15" s="2"/>
      <c r="D15" s="22" t="s">
        <v>2</v>
      </c>
      <c r="E15" s="22"/>
      <c r="F15" s="22"/>
      <c r="G15" s="24">
        <f>IF(G4=0,0,G14/G4)</f>
        <v>0.66240129999999997</v>
      </c>
      <c r="H15" s="2"/>
      <c r="I15" s="2"/>
      <c r="J15" s="2"/>
      <c r="K15" s="3"/>
      <c r="L15" s="3"/>
      <c r="M15" s="3"/>
      <c r="N15" s="3"/>
      <c r="O15" s="3"/>
      <c r="P15" s="3"/>
      <c r="Q15" s="4">
        <f>MIN(G4,E10)</f>
        <v>5280</v>
      </c>
      <c r="R15" s="4">
        <f>Q15-D10</f>
        <v>1319.9899999999998</v>
      </c>
      <c r="S15" s="4"/>
      <c r="T15" s="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4">
        <f>G4-E11</f>
        <v>4719.99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7" spans="1:7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</row>
    <row r="18" spans="1:7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</row>
    <row r="19" spans="1:7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</row>
    <row r="20" spans="1:7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</row>
    <row r="21" spans="1:7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</row>
    <row r="22" spans="1:7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</row>
    <row r="23" spans="1:7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</row>
    <row r="24" spans="1:7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</row>
    <row r="25" spans="1:7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</row>
    <row r="26" spans="1:7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</row>
    <row r="27" spans="1:7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</row>
    <row r="28" spans="1:7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</row>
    <row r="29" spans="1:7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</row>
    <row r="30" spans="1:7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</row>
    <row r="31" spans="1:7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</row>
    <row r="32" spans="1:7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</row>
    <row r="33" spans="1:7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</row>
    <row r="34" spans="1:7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</row>
    <row r="35" spans="1:7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</row>
    <row r="36" spans="1:7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</row>
    <row r="37" spans="1:7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</row>
    <row r="38" spans="1:7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</row>
    <row r="39" spans="1:7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</row>
    <row r="40" spans="1:7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</row>
    <row r="41" spans="1:7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2" spans="1:7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</row>
    <row r="43" spans="1:7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</row>
    <row r="44" spans="1:7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</row>
    <row r="45" spans="1:7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</row>
    <row r="46" spans="1:7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</row>
    <row r="47" spans="1:7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</row>
    <row r="48" spans="1:7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</row>
    <row r="49" spans="1:7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</row>
    <row r="50" spans="1:7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</row>
    <row r="51" spans="1:7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</row>
    <row r="52" spans="1:7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</row>
    <row r="53" spans="1:7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</row>
    <row r="54" spans="1:7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</row>
    <row r="55" spans="1:7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</row>
    <row r="56" spans="1:7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</row>
    <row r="57" spans="1:7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</row>
    <row r="58" spans="1:7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</row>
    <row r="59" spans="1:7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</row>
    <row r="60" spans="1:7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</row>
    <row r="61" spans="1:7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</row>
    <row r="62" spans="1:7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</row>
    <row r="63" spans="1:7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</row>
    <row r="64" spans="1:7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</row>
    <row r="65" spans="1:7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  <row r="78" spans="1:7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</row>
    <row r="79" spans="1:7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</row>
    <row r="81" spans="1:7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</sheetData>
  <sheetProtection algorithmName="SHA-512" hashValue="B/r93Yq7DTplUCpAEzdygEtgtLaB1lV91DpwjTWn0OPIa6eUhYmqFV1pYiKKbpjnGhXOCx73JhNiqmgdClesfg==" saltValue="IRLDqno8aPuKh+zBMI8MlA==" spinCount="100000" sheet="1" selectLockedCells="1"/>
  <mergeCells count="6">
    <mergeCell ref="D15:F15"/>
    <mergeCell ref="B2:B3"/>
    <mergeCell ref="D2:G2"/>
    <mergeCell ref="D4:F4"/>
    <mergeCell ref="D13:F13"/>
    <mergeCell ref="D14:F14"/>
  </mergeCells>
  <phoneticPr fontId="1" type="noConversion"/>
  <conditionalFormatting sqref="G8:G11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Acúmulo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2003</dc:creator>
  <cp:lastModifiedBy>Eduardo</cp:lastModifiedBy>
  <dcterms:created xsi:type="dcterms:W3CDTF">2020-02-15T15:08:44Z</dcterms:created>
  <dcterms:modified xsi:type="dcterms:W3CDTF">2023-05-04T12:40:03Z</dcterms:modified>
</cp:coreProperties>
</file>